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33" i="1" l="1"/>
  <c r="Q34" i="1" s="1"/>
  <c r="Q27" i="1"/>
  <c r="Q28" i="1"/>
  <c r="Q29" i="1"/>
  <c r="Q30" i="1" s="1"/>
  <c r="Q5" i="1"/>
  <c r="Q6" i="1" s="1"/>
  <c r="Q4" i="1"/>
  <c r="Q3" i="1"/>
  <c r="Q23" i="1"/>
  <c r="Q22" i="1"/>
  <c r="Q24" i="1" s="1"/>
  <c r="Q21" i="1"/>
  <c r="M17" i="1"/>
  <c r="L17" i="1"/>
  <c r="O16" i="1"/>
  <c r="N16" i="1"/>
  <c r="M16" i="1"/>
  <c r="L16" i="1"/>
  <c r="K16" i="1"/>
  <c r="J16" i="1"/>
  <c r="I16" i="1"/>
  <c r="H16" i="1"/>
  <c r="O15" i="1"/>
  <c r="N15" i="1"/>
  <c r="M15" i="1"/>
  <c r="L15" i="1"/>
  <c r="K15" i="1"/>
  <c r="J15" i="1"/>
  <c r="I15" i="1"/>
  <c r="H15" i="1"/>
  <c r="Q15" i="1" s="1"/>
  <c r="Q18" i="1" s="1"/>
  <c r="Q11" i="1"/>
  <c r="Q12" i="1" s="1"/>
  <c r="Q10" i="1"/>
  <c r="Q9" i="1"/>
  <c r="Q17" i="1"/>
  <c r="Q16" i="1"/>
</calcChain>
</file>

<file path=xl/sharedStrings.xml><?xml version="1.0" encoding="utf-8"?>
<sst xmlns="http://schemas.openxmlformats.org/spreadsheetml/2006/main" count="59" uniqueCount="25">
  <si>
    <t>IMAGE</t>
  </si>
  <si>
    <t>STYLE #</t>
  </si>
  <si>
    <t>W/L</t>
  </si>
  <si>
    <t>TOTAL</t>
  </si>
  <si>
    <t>00505-2309</t>
  </si>
  <si>
    <t>MSRP</t>
  </si>
  <si>
    <t>DESCRIPTION</t>
  </si>
  <si>
    <t>SIZE</t>
  </si>
  <si>
    <t>S</t>
  </si>
  <si>
    <t>M</t>
  </si>
  <si>
    <t>L</t>
  </si>
  <si>
    <t>XL</t>
  </si>
  <si>
    <t>XXL</t>
  </si>
  <si>
    <t>EXW</t>
  </si>
  <si>
    <t>00514-2015</t>
  </si>
  <si>
    <t>501® LEVI'S®ORIGINAL ALONG THE COAST</t>
  </si>
  <si>
    <t>00501-3802</t>
  </si>
  <si>
    <t>00505-2912</t>
  </si>
  <si>
    <t>505™ REGULAR FALL FOR IT</t>
  </si>
  <si>
    <t>505™ REGULAR GLOWING</t>
  </si>
  <si>
    <t>00505-2916</t>
  </si>
  <si>
    <t>505™ REGULAR IN YOUR COURT</t>
  </si>
  <si>
    <t>514™ STRAIGHT NAVY BLAZER TWILL</t>
  </si>
  <si>
    <t>005FR-0002</t>
  </si>
  <si>
    <t>BOXY POLO SONE STRIPE SUNSHINE BLUE STRIPE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</si>
</sst>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0000\-0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8</xdr:row>
      <xdr:rowOff>0</xdr:rowOff>
    </xdr:from>
    <xdr:to>
      <xdr:col>26</xdr:col>
      <xdr:colOff>304800</xdr:colOff>
      <xdr:row>8</xdr:row>
      <xdr:rowOff>304800</xdr:rowOff>
    </xdr:to>
    <xdr:sp macro="" textlink="">
      <xdr:nvSpPr>
        <xdr:cNvPr id="1025" name="AutoShape 55" descr="Men's 505™ Regular Jeans 00505-2309"/>
        <xdr:cNvSpPr>
          <a:spLocks noChangeAspect="1" noChangeArrowheads="1"/>
        </xdr:cNvSpPr>
      </xdr:nvSpPr>
      <xdr:spPr bwMode="auto">
        <a:xfrm>
          <a:off x="14935200" y="28479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8</xdr:row>
      <xdr:rowOff>9525</xdr:rowOff>
    </xdr:from>
    <xdr:to>
      <xdr:col>0</xdr:col>
      <xdr:colOff>1162050</xdr:colOff>
      <xdr:row>11</xdr:row>
      <xdr:rowOff>19050</xdr:rowOff>
    </xdr:to>
    <xdr:pic>
      <xdr:nvPicPr>
        <xdr:cNvPr id="10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857500"/>
          <a:ext cx="8763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14</xdr:row>
      <xdr:rowOff>57150</xdr:rowOff>
    </xdr:from>
    <xdr:to>
      <xdr:col>0</xdr:col>
      <xdr:colOff>1228725</xdr:colOff>
      <xdr:row>16</xdr:row>
      <xdr:rowOff>619125</xdr:rowOff>
    </xdr:to>
    <xdr:pic>
      <xdr:nvPicPr>
        <xdr:cNvPr id="10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0525" y="5391150"/>
          <a:ext cx="8382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20</xdr:row>
      <xdr:rowOff>76200</xdr:rowOff>
    </xdr:from>
    <xdr:to>
      <xdr:col>0</xdr:col>
      <xdr:colOff>1181100</xdr:colOff>
      <xdr:row>22</xdr:row>
      <xdr:rowOff>628650</xdr:rowOff>
    </xdr:to>
    <xdr:pic>
      <xdr:nvPicPr>
        <xdr:cNvPr id="102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7175" y="7896225"/>
          <a:ext cx="923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2</xdr:row>
      <xdr:rowOff>19050</xdr:rowOff>
    </xdr:from>
    <xdr:to>
      <xdr:col>0</xdr:col>
      <xdr:colOff>1266825</xdr:colOff>
      <xdr:row>4</xdr:row>
      <xdr:rowOff>609600</xdr:rowOff>
    </xdr:to>
    <xdr:pic>
      <xdr:nvPicPr>
        <xdr:cNvPr id="1029" name="Picture 1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3375" y="400050"/>
          <a:ext cx="93345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26</xdr:row>
      <xdr:rowOff>66675</xdr:rowOff>
    </xdr:from>
    <xdr:to>
      <xdr:col>0</xdr:col>
      <xdr:colOff>1209675</xdr:colOff>
      <xdr:row>28</xdr:row>
      <xdr:rowOff>619125</xdr:rowOff>
    </xdr:to>
    <xdr:pic>
      <xdr:nvPicPr>
        <xdr:cNvPr id="103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2425" y="10372725"/>
          <a:ext cx="8572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32</xdr:row>
      <xdr:rowOff>66675</xdr:rowOff>
    </xdr:from>
    <xdr:to>
      <xdr:col>0</xdr:col>
      <xdr:colOff>1447800</xdr:colOff>
      <xdr:row>32</xdr:row>
      <xdr:rowOff>1895475</xdr:rowOff>
    </xdr:to>
    <xdr:pic>
      <xdr:nvPicPr>
        <xdr:cNvPr id="103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775" y="12858750"/>
          <a:ext cx="13430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4"/>
  <sheetViews>
    <sheetView showGridLines="0" tabSelected="1" workbookViewId="0">
      <selection activeCell="V30" sqref="V30"/>
    </sheetView>
  </sheetViews>
  <sheetFormatPr defaultRowHeight="15" x14ac:dyDescent="0.25"/>
  <cols>
    <col min="1" max="1" width="23.140625" customWidth="1"/>
    <col min="2" max="2" width="12.28515625" bestFit="1" customWidth="1"/>
    <col min="3" max="3" width="19.28515625" style="5" customWidth="1"/>
    <col min="4" max="5" width="7.28515625" bestFit="1" customWidth="1"/>
    <col min="7" max="16" width="5.5703125" customWidth="1"/>
    <col min="17" max="17" width="7.5703125" bestFit="1" customWidth="1"/>
  </cols>
  <sheetData>
    <row r="2" spans="1:17" x14ac:dyDescent="0.25">
      <c r="A2" s="10" t="s">
        <v>0</v>
      </c>
      <c r="B2" s="10" t="s">
        <v>1</v>
      </c>
      <c r="C2" s="11" t="s">
        <v>6</v>
      </c>
      <c r="D2" s="10" t="s">
        <v>5</v>
      </c>
      <c r="E2" s="12" t="s">
        <v>13</v>
      </c>
      <c r="F2" s="10" t="s">
        <v>2</v>
      </c>
      <c r="G2" s="10">
        <v>29</v>
      </c>
      <c r="H2" s="10">
        <v>30</v>
      </c>
      <c r="I2" s="10">
        <v>31</v>
      </c>
      <c r="J2" s="10">
        <v>32</v>
      </c>
      <c r="K2" s="10">
        <v>33</v>
      </c>
      <c r="L2" s="10">
        <v>34</v>
      </c>
      <c r="M2" s="10">
        <v>36</v>
      </c>
      <c r="N2" s="10">
        <v>38</v>
      </c>
      <c r="O2" s="10">
        <v>40</v>
      </c>
      <c r="P2" s="10">
        <v>42</v>
      </c>
      <c r="Q2" s="10" t="s">
        <v>3</v>
      </c>
    </row>
    <row r="3" spans="1:17" ht="50.1" customHeight="1" x14ac:dyDescent="0.25">
      <c r="A3" s="16"/>
      <c r="B3" s="21" t="s">
        <v>16</v>
      </c>
      <c r="C3" s="23" t="s">
        <v>15</v>
      </c>
      <c r="D3" s="25">
        <v>84.95</v>
      </c>
      <c r="E3" s="22">
        <v>29</v>
      </c>
      <c r="F3" s="8">
        <v>30</v>
      </c>
      <c r="G3" s="9">
        <v>41</v>
      </c>
      <c r="H3" s="9">
        <v>69</v>
      </c>
      <c r="I3" s="9">
        <v>66</v>
      </c>
      <c r="J3" s="9">
        <v>98</v>
      </c>
      <c r="K3" s="9">
        <v>89</v>
      </c>
      <c r="L3" s="9">
        <v>137</v>
      </c>
      <c r="M3" s="9">
        <v>114</v>
      </c>
      <c r="N3" s="9">
        <v>57</v>
      </c>
      <c r="O3" s="9">
        <v>23</v>
      </c>
      <c r="P3" s="9"/>
      <c r="Q3" s="9">
        <f>SUM(G3:P3)</f>
        <v>694</v>
      </c>
    </row>
    <row r="4" spans="1:17" ht="50.25" customHeight="1" x14ac:dyDescent="0.25">
      <c r="A4" s="16"/>
      <c r="B4" s="21"/>
      <c r="C4" s="23"/>
      <c r="D4" s="25"/>
      <c r="E4" s="22"/>
      <c r="F4" s="8">
        <v>32</v>
      </c>
      <c r="G4" s="9">
        <v>2</v>
      </c>
      <c r="H4" s="9">
        <v>88</v>
      </c>
      <c r="I4" s="9">
        <v>82</v>
      </c>
      <c r="J4" s="9">
        <v>92</v>
      </c>
      <c r="K4" s="9">
        <v>72</v>
      </c>
      <c r="L4" s="9">
        <v>164</v>
      </c>
      <c r="M4" s="9">
        <v>97</v>
      </c>
      <c r="N4" s="9">
        <v>40</v>
      </c>
      <c r="O4" s="9">
        <v>49</v>
      </c>
      <c r="P4" s="9"/>
      <c r="Q4" s="9">
        <f>SUM(G4:P4)</f>
        <v>686</v>
      </c>
    </row>
    <row r="5" spans="1:17" ht="50.1" customHeight="1" x14ac:dyDescent="0.25">
      <c r="A5" s="16"/>
      <c r="B5" s="21"/>
      <c r="C5" s="23"/>
      <c r="D5" s="25"/>
      <c r="E5" s="22"/>
      <c r="F5" s="8">
        <v>34</v>
      </c>
      <c r="G5" s="9"/>
      <c r="H5" s="9"/>
      <c r="I5" s="9"/>
      <c r="J5" s="9">
        <v>32</v>
      </c>
      <c r="K5" s="9">
        <v>25</v>
      </c>
      <c r="L5" s="9">
        <v>20</v>
      </c>
      <c r="M5" s="9">
        <v>27</v>
      </c>
      <c r="N5" s="9"/>
      <c r="O5" s="9"/>
      <c r="P5" s="9"/>
      <c r="Q5" s="9">
        <f>SUM(G5:P5)</f>
        <v>104</v>
      </c>
    </row>
    <row r="6" spans="1:17" x14ac:dyDescent="0.25">
      <c r="A6" s="1"/>
      <c r="B6" s="2"/>
      <c r="C6" s="4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10">
        <f>SUM(Q3:Q5)</f>
        <v>1484</v>
      </c>
    </row>
    <row r="8" spans="1:17" x14ac:dyDescent="0.25">
      <c r="A8" s="10" t="s">
        <v>0</v>
      </c>
      <c r="B8" s="10" t="s">
        <v>1</v>
      </c>
      <c r="C8" s="11" t="s">
        <v>6</v>
      </c>
      <c r="D8" s="10" t="s">
        <v>5</v>
      </c>
      <c r="E8" s="12" t="s">
        <v>13</v>
      </c>
      <c r="F8" s="10" t="s">
        <v>2</v>
      </c>
      <c r="G8" s="10">
        <v>29</v>
      </c>
      <c r="H8" s="10">
        <v>30</v>
      </c>
      <c r="I8" s="10">
        <v>31</v>
      </c>
      <c r="J8" s="10">
        <v>32</v>
      </c>
      <c r="K8" s="10">
        <v>33</v>
      </c>
      <c r="L8" s="10">
        <v>34</v>
      </c>
      <c r="M8" s="10">
        <v>36</v>
      </c>
      <c r="N8" s="10">
        <v>38</v>
      </c>
      <c r="O8" s="10">
        <v>40</v>
      </c>
      <c r="P8" s="10">
        <v>42</v>
      </c>
      <c r="Q8" s="10" t="s">
        <v>3</v>
      </c>
    </row>
    <row r="9" spans="1:17" ht="50.25" customHeight="1" x14ac:dyDescent="0.25">
      <c r="A9" s="16"/>
      <c r="B9" s="20" t="s">
        <v>17</v>
      </c>
      <c r="C9" s="24" t="s">
        <v>18</v>
      </c>
      <c r="D9" s="25">
        <v>69.5</v>
      </c>
      <c r="E9" s="22">
        <v>29</v>
      </c>
      <c r="F9" s="8">
        <v>30</v>
      </c>
      <c r="G9" s="9"/>
      <c r="H9" s="9">
        <v>115</v>
      </c>
      <c r="I9" s="9"/>
      <c r="J9" s="9">
        <v>175</v>
      </c>
      <c r="K9" s="9">
        <v>37</v>
      </c>
      <c r="L9" s="9">
        <v>190</v>
      </c>
      <c r="M9" s="9">
        <v>189</v>
      </c>
      <c r="N9" s="9">
        <v>109</v>
      </c>
      <c r="O9" s="9">
        <v>142</v>
      </c>
      <c r="P9" s="9"/>
      <c r="Q9" s="9">
        <f>SUM(G9:P9)</f>
        <v>957</v>
      </c>
    </row>
    <row r="10" spans="1:17" ht="50.25" customHeight="1" x14ac:dyDescent="0.25">
      <c r="A10" s="16"/>
      <c r="B10" s="20"/>
      <c r="C10" s="24"/>
      <c r="D10" s="25"/>
      <c r="E10" s="22"/>
      <c r="F10" s="8">
        <v>32</v>
      </c>
      <c r="G10" s="9"/>
      <c r="H10" s="9"/>
      <c r="I10" s="9"/>
      <c r="J10" s="9">
        <v>183</v>
      </c>
      <c r="K10" s="9">
        <v>73</v>
      </c>
      <c r="L10" s="9">
        <v>185</v>
      </c>
      <c r="M10" s="9">
        <v>118</v>
      </c>
      <c r="N10" s="9">
        <v>100</v>
      </c>
      <c r="O10" s="9"/>
      <c r="P10" s="9"/>
      <c r="Q10" s="9">
        <f>SUM(G10:P10)</f>
        <v>659</v>
      </c>
    </row>
    <row r="11" spans="1:17" ht="50.25" customHeight="1" x14ac:dyDescent="0.25">
      <c r="A11" s="16"/>
      <c r="B11" s="20"/>
      <c r="C11" s="24"/>
      <c r="D11" s="25"/>
      <c r="E11" s="22"/>
      <c r="F11" s="8">
        <v>34</v>
      </c>
      <c r="G11" s="9"/>
      <c r="H11" s="9"/>
      <c r="I11" s="9"/>
      <c r="J11" s="9">
        <v>4</v>
      </c>
      <c r="K11" s="9"/>
      <c r="L11" s="9">
        <v>95</v>
      </c>
      <c r="M11" s="9">
        <v>96</v>
      </c>
      <c r="N11" s="9"/>
      <c r="O11" s="9"/>
      <c r="P11" s="9"/>
      <c r="Q11" s="9">
        <f>SUM(G11:P11)</f>
        <v>195</v>
      </c>
    </row>
    <row r="12" spans="1:17" x14ac:dyDescent="0.25">
      <c r="A12" s="1"/>
      <c r="B12" s="2"/>
      <c r="C12" s="4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10">
        <f>SUM(Q9:Q11)</f>
        <v>1811</v>
      </c>
    </row>
    <row r="14" spans="1:17" x14ac:dyDescent="0.25">
      <c r="A14" s="10" t="s">
        <v>0</v>
      </c>
      <c r="B14" s="10" t="s">
        <v>1</v>
      </c>
      <c r="C14" s="11" t="s">
        <v>6</v>
      </c>
      <c r="D14" s="10" t="s">
        <v>5</v>
      </c>
      <c r="E14" s="12" t="s">
        <v>13</v>
      </c>
      <c r="F14" s="10" t="s">
        <v>2</v>
      </c>
      <c r="G14" s="10">
        <v>29</v>
      </c>
      <c r="H14" s="10">
        <v>30</v>
      </c>
      <c r="I14" s="10">
        <v>31</v>
      </c>
      <c r="J14" s="10">
        <v>32</v>
      </c>
      <c r="K14" s="10">
        <v>33</v>
      </c>
      <c r="L14" s="10">
        <v>34</v>
      </c>
      <c r="M14" s="10">
        <v>36</v>
      </c>
      <c r="N14" s="10">
        <v>38</v>
      </c>
      <c r="O14" s="10">
        <v>40</v>
      </c>
      <c r="P14" s="10">
        <v>42</v>
      </c>
      <c r="Q14" s="10" t="s">
        <v>3</v>
      </c>
    </row>
    <row r="15" spans="1:17" ht="50.25" customHeight="1" x14ac:dyDescent="0.25">
      <c r="A15" s="16"/>
      <c r="B15" s="17" t="s">
        <v>20</v>
      </c>
      <c r="C15" s="24" t="s">
        <v>21</v>
      </c>
      <c r="D15" s="25">
        <v>74.95</v>
      </c>
      <c r="E15" s="22">
        <v>29</v>
      </c>
      <c r="F15" s="8">
        <v>30</v>
      </c>
      <c r="G15" s="9">
        <v>75</v>
      </c>
      <c r="H15" s="9">
        <f>180+96</f>
        <v>276</v>
      </c>
      <c r="I15" s="9">
        <f>260+96</f>
        <v>356</v>
      </c>
      <c r="J15" s="9">
        <f>388+166</f>
        <v>554</v>
      </c>
      <c r="K15" s="9">
        <f>365+144</f>
        <v>509</v>
      </c>
      <c r="L15" s="9">
        <f>224+478</f>
        <v>702</v>
      </c>
      <c r="M15" s="9">
        <f>192+479</f>
        <v>671</v>
      </c>
      <c r="N15" s="9">
        <f>152+290</f>
        <v>442</v>
      </c>
      <c r="O15" s="9">
        <f>88+233</f>
        <v>321</v>
      </c>
      <c r="P15" s="9">
        <v>157</v>
      </c>
      <c r="Q15" s="9">
        <f>SUM(G15:P15)</f>
        <v>4063</v>
      </c>
    </row>
    <row r="16" spans="1:17" ht="50.25" customHeight="1" x14ac:dyDescent="0.25">
      <c r="A16" s="16"/>
      <c r="B16" s="18"/>
      <c r="C16" s="24"/>
      <c r="D16" s="25"/>
      <c r="E16" s="22"/>
      <c r="F16" s="8">
        <v>32</v>
      </c>
      <c r="G16" s="9">
        <v>54</v>
      </c>
      <c r="H16" s="9">
        <f>22+95</f>
        <v>117</v>
      </c>
      <c r="I16" s="9">
        <f>95+25</f>
        <v>120</v>
      </c>
      <c r="J16" s="9">
        <f>195+395</f>
        <v>590</v>
      </c>
      <c r="K16" s="9">
        <f>167+422</f>
        <v>589</v>
      </c>
      <c r="L16" s="9">
        <f>290+470</f>
        <v>760</v>
      </c>
      <c r="M16" s="9">
        <f>248+484</f>
        <v>732</v>
      </c>
      <c r="N16" s="9">
        <f>159+415</f>
        <v>574</v>
      </c>
      <c r="O16" s="9">
        <f>86+132</f>
        <v>218</v>
      </c>
      <c r="P16" s="9">
        <v>21</v>
      </c>
      <c r="Q16" s="9">
        <f>SUM(G16:P16)</f>
        <v>3775</v>
      </c>
    </row>
    <row r="17" spans="1:20" ht="50.25" customHeight="1" x14ac:dyDescent="0.25">
      <c r="A17" s="16"/>
      <c r="B17" s="19"/>
      <c r="C17" s="24"/>
      <c r="D17" s="25"/>
      <c r="E17" s="22"/>
      <c r="F17" s="8">
        <v>34</v>
      </c>
      <c r="G17" s="9"/>
      <c r="H17" s="9">
        <v>8</v>
      </c>
      <c r="I17" s="9">
        <v>6</v>
      </c>
      <c r="J17" s="9">
        <v>107</v>
      </c>
      <c r="K17" s="9">
        <v>87</v>
      </c>
      <c r="L17" s="9">
        <f>138+313</f>
        <v>451</v>
      </c>
      <c r="M17" s="9">
        <f>282+120</f>
        <v>402</v>
      </c>
      <c r="N17" s="9">
        <v>16</v>
      </c>
      <c r="O17" s="9"/>
      <c r="P17" s="9"/>
      <c r="Q17" s="9">
        <f>SUM(G17:P17)</f>
        <v>1077</v>
      </c>
    </row>
    <row r="18" spans="1:20" x14ac:dyDescent="0.25">
      <c r="A18" s="1"/>
      <c r="B18" s="2"/>
      <c r="C18" s="4"/>
      <c r="D18" s="2"/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10">
        <f>SUM(Q15:Q17)</f>
        <v>8915</v>
      </c>
    </row>
    <row r="19" spans="1:20" x14ac:dyDescent="0.25">
      <c r="A19" s="1"/>
      <c r="B19" s="2"/>
      <c r="C19" s="4"/>
      <c r="D19" s="2"/>
      <c r="E19" s="2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13"/>
    </row>
    <row r="20" spans="1:20" x14ac:dyDescent="0.25">
      <c r="A20" s="10" t="s">
        <v>0</v>
      </c>
      <c r="B20" s="10" t="s">
        <v>1</v>
      </c>
      <c r="C20" s="11" t="s">
        <v>6</v>
      </c>
      <c r="D20" s="10" t="s">
        <v>5</v>
      </c>
      <c r="E20" s="12" t="s">
        <v>13</v>
      </c>
      <c r="F20" s="10" t="s">
        <v>2</v>
      </c>
      <c r="G20" s="10">
        <v>29</v>
      </c>
      <c r="H20" s="10">
        <v>30</v>
      </c>
      <c r="I20" s="10">
        <v>31</v>
      </c>
      <c r="J20" s="10">
        <v>32</v>
      </c>
      <c r="K20" s="10">
        <v>33</v>
      </c>
      <c r="L20" s="10">
        <v>34</v>
      </c>
      <c r="M20" s="10">
        <v>36</v>
      </c>
      <c r="N20" s="10">
        <v>38</v>
      </c>
      <c r="O20" s="10">
        <v>40</v>
      </c>
      <c r="P20" s="10">
        <v>42</v>
      </c>
      <c r="Q20" s="10" t="s">
        <v>3</v>
      </c>
    </row>
    <row r="21" spans="1:20" ht="50.25" customHeight="1" x14ac:dyDescent="0.25">
      <c r="A21" s="16"/>
      <c r="B21" s="20" t="s">
        <v>4</v>
      </c>
      <c r="C21" s="24" t="s">
        <v>19</v>
      </c>
      <c r="D21" s="25">
        <v>74.95</v>
      </c>
      <c r="E21" s="22">
        <v>29</v>
      </c>
      <c r="F21" s="8">
        <v>30</v>
      </c>
      <c r="G21" s="9">
        <v>14</v>
      </c>
      <c r="H21" s="9">
        <v>41</v>
      </c>
      <c r="I21" s="9">
        <v>83</v>
      </c>
      <c r="J21" s="9">
        <v>81</v>
      </c>
      <c r="K21" s="9">
        <v>77</v>
      </c>
      <c r="L21" s="9">
        <v>75</v>
      </c>
      <c r="M21" s="9">
        <v>109</v>
      </c>
      <c r="N21" s="9">
        <v>90</v>
      </c>
      <c r="O21" s="9">
        <v>91</v>
      </c>
      <c r="P21" s="9">
        <v>17</v>
      </c>
      <c r="Q21" s="9">
        <f>SUM(G21:P21)</f>
        <v>678</v>
      </c>
    </row>
    <row r="22" spans="1:20" ht="50.25" customHeight="1" x14ac:dyDescent="0.25">
      <c r="A22" s="16"/>
      <c r="B22" s="20"/>
      <c r="C22" s="24"/>
      <c r="D22" s="25"/>
      <c r="E22" s="22"/>
      <c r="F22" s="8">
        <v>32</v>
      </c>
      <c r="G22" s="9">
        <v>6</v>
      </c>
      <c r="H22" s="9">
        <v>58</v>
      </c>
      <c r="I22" s="9">
        <v>63</v>
      </c>
      <c r="J22" s="9">
        <v>101</v>
      </c>
      <c r="K22" s="9">
        <v>68</v>
      </c>
      <c r="L22" s="9">
        <v>134</v>
      </c>
      <c r="M22" s="9">
        <v>113</v>
      </c>
      <c r="N22" s="9">
        <v>48</v>
      </c>
      <c r="O22" s="9">
        <v>69</v>
      </c>
      <c r="P22" s="9">
        <v>19</v>
      </c>
      <c r="Q22" s="9">
        <f>SUM(G22:P22)</f>
        <v>679</v>
      </c>
    </row>
    <row r="23" spans="1:20" ht="50.25" customHeight="1" x14ac:dyDescent="0.25">
      <c r="A23" s="16"/>
      <c r="B23" s="20"/>
      <c r="C23" s="24"/>
      <c r="D23" s="25"/>
      <c r="E23" s="22"/>
      <c r="F23" s="8">
        <v>34</v>
      </c>
      <c r="G23" s="9"/>
      <c r="H23" s="9">
        <v>5</v>
      </c>
      <c r="I23" s="9">
        <v>21</v>
      </c>
      <c r="J23" s="9">
        <v>33</v>
      </c>
      <c r="K23" s="9">
        <v>44</v>
      </c>
      <c r="L23" s="9">
        <v>47</v>
      </c>
      <c r="M23" s="9">
        <v>36</v>
      </c>
      <c r="N23" s="9">
        <v>49</v>
      </c>
      <c r="O23" s="9">
        <v>23</v>
      </c>
      <c r="P23" s="9"/>
      <c r="Q23" s="9">
        <f>SUM(G23:P23)</f>
        <v>258</v>
      </c>
    </row>
    <row r="24" spans="1:20" x14ac:dyDescent="0.25">
      <c r="A24" s="1"/>
      <c r="B24" s="2"/>
      <c r="C24" s="4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10">
        <f>SUM(Q21:Q23)</f>
        <v>1615</v>
      </c>
    </row>
    <row r="25" spans="1:20" x14ac:dyDescent="0.25">
      <c r="A25" s="1"/>
      <c r="B25" s="2"/>
      <c r="C25" s="4"/>
      <c r="D25" s="2"/>
      <c r="E25" s="2"/>
      <c r="G25" s="2"/>
      <c r="H25" s="2"/>
      <c r="I25" s="3"/>
      <c r="J25" s="3"/>
      <c r="K25" s="3"/>
      <c r="L25" s="3"/>
      <c r="M25" s="3"/>
      <c r="N25" s="3"/>
      <c r="O25" s="3"/>
      <c r="P25" s="3"/>
      <c r="Q25" s="3"/>
      <c r="T25" s="1"/>
    </row>
    <row r="26" spans="1:20" x14ac:dyDescent="0.25">
      <c r="A26" s="10" t="s">
        <v>0</v>
      </c>
      <c r="B26" s="10" t="s">
        <v>1</v>
      </c>
      <c r="C26" s="11" t="s">
        <v>6</v>
      </c>
      <c r="D26" s="10" t="s">
        <v>5</v>
      </c>
      <c r="E26" s="12" t="s">
        <v>13</v>
      </c>
      <c r="F26" s="10" t="s">
        <v>2</v>
      </c>
      <c r="G26" s="10">
        <v>29</v>
      </c>
      <c r="H26" s="10">
        <v>30</v>
      </c>
      <c r="I26" s="10">
        <v>31</v>
      </c>
      <c r="J26" s="10">
        <v>32</v>
      </c>
      <c r="K26" s="10">
        <v>33</v>
      </c>
      <c r="L26" s="10">
        <v>34</v>
      </c>
      <c r="M26" s="10">
        <v>36</v>
      </c>
      <c r="N26" s="10">
        <v>38</v>
      </c>
      <c r="O26" s="10">
        <v>40</v>
      </c>
      <c r="P26" s="10">
        <v>42</v>
      </c>
      <c r="Q26" s="10" t="s">
        <v>3</v>
      </c>
    </row>
    <row r="27" spans="1:20" ht="50.25" customHeight="1" x14ac:dyDescent="0.25">
      <c r="A27" s="16"/>
      <c r="B27" s="20" t="s">
        <v>14</v>
      </c>
      <c r="C27" s="24" t="s">
        <v>22</v>
      </c>
      <c r="D27" s="25">
        <v>74.95</v>
      </c>
      <c r="E27" s="22">
        <v>29</v>
      </c>
      <c r="F27" s="8">
        <v>30</v>
      </c>
      <c r="G27" s="9">
        <v>194</v>
      </c>
      <c r="H27" s="9">
        <v>163</v>
      </c>
      <c r="I27" s="9">
        <v>140</v>
      </c>
      <c r="J27" s="9">
        <v>710</v>
      </c>
      <c r="K27" s="9">
        <v>446</v>
      </c>
      <c r="L27" s="9">
        <v>644</v>
      </c>
      <c r="M27" s="9">
        <v>820</v>
      </c>
      <c r="N27" s="9">
        <v>378</v>
      </c>
      <c r="O27" s="9">
        <v>127</v>
      </c>
      <c r="P27" s="9"/>
      <c r="Q27" s="9">
        <f>SUM(G27:P27)</f>
        <v>3622</v>
      </c>
    </row>
    <row r="28" spans="1:20" ht="50.25" customHeight="1" x14ac:dyDescent="0.25">
      <c r="A28" s="16"/>
      <c r="B28" s="20"/>
      <c r="C28" s="24"/>
      <c r="D28" s="25"/>
      <c r="E28" s="22"/>
      <c r="F28" s="8">
        <v>32</v>
      </c>
      <c r="G28" s="9">
        <v>78</v>
      </c>
      <c r="H28" s="9">
        <v>214</v>
      </c>
      <c r="I28" s="9">
        <v>120</v>
      </c>
      <c r="J28" s="9">
        <v>348</v>
      </c>
      <c r="K28" s="9">
        <v>249</v>
      </c>
      <c r="L28" s="9">
        <v>640</v>
      </c>
      <c r="M28" s="9">
        <v>438</v>
      </c>
      <c r="N28" s="9">
        <v>243</v>
      </c>
      <c r="O28" s="9"/>
      <c r="P28" s="9"/>
      <c r="Q28" s="9">
        <f>SUM(G28:P28)</f>
        <v>2330</v>
      </c>
    </row>
    <row r="29" spans="1:20" ht="50.25" customHeight="1" x14ac:dyDescent="0.25">
      <c r="A29" s="16"/>
      <c r="B29" s="20"/>
      <c r="C29" s="24"/>
      <c r="D29" s="25"/>
      <c r="E29" s="22"/>
      <c r="F29" s="8">
        <v>34</v>
      </c>
      <c r="G29" s="9"/>
      <c r="H29" s="9"/>
      <c r="I29" s="9"/>
      <c r="J29" s="9">
        <v>194</v>
      </c>
      <c r="K29" s="9"/>
      <c r="L29" s="9">
        <v>202</v>
      </c>
      <c r="M29" s="9">
        <v>177</v>
      </c>
      <c r="N29" s="9"/>
      <c r="O29" s="9"/>
      <c r="P29" s="9"/>
      <c r="Q29" s="9">
        <f>SUM(G29:P29)</f>
        <v>573</v>
      </c>
    </row>
    <row r="30" spans="1:20" x14ac:dyDescent="0.25">
      <c r="A30" s="1"/>
      <c r="B30" s="2"/>
      <c r="C30" s="4"/>
      <c r="D30" s="2"/>
      <c r="E30" s="2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10">
        <f>SUM(Q27:Q29)</f>
        <v>6525</v>
      </c>
      <c r="R30" s="3"/>
    </row>
    <row r="32" spans="1:20" x14ac:dyDescent="0.25">
      <c r="A32" s="10" t="s">
        <v>0</v>
      </c>
      <c r="B32" s="10" t="s">
        <v>1</v>
      </c>
      <c r="C32" s="11" t="s">
        <v>6</v>
      </c>
      <c r="D32" s="10" t="s">
        <v>5</v>
      </c>
      <c r="E32" s="12" t="s">
        <v>13</v>
      </c>
      <c r="F32" s="29" t="s">
        <v>7</v>
      </c>
      <c r="G32" s="10" t="s">
        <v>8</v>
      </c>
      <c r="H32" s="10" t="s">
        <v>9</v>
      </c>
      <c r="I32" s="10" t="s">
        <v>10</v>
      </c>
      <c r="J32" s="10" t="s">
        <v>11</v>
      </c>
      <c r="K32" s="10" t="s">
        <v>12</v>
      </c>
      <c r="L32" s="26"/>
      <c r="M32" s="27"/>
      <c r="N32" s="27"/>
      <c r="O32" s="27"/>
      <c r="P32" s="28"/>
      <c r="Q32" s="10" t="s">
        <v>3</v>
      </c>
    </row>
    <row r="33" spans="1:17" ht="153.6" customHeight="1" x14ac:dyDescent="0.25">
      <c r="A33" s="6"/>
      <c r="B33" s="8" t="s">
        <v>23</v>
      </c>
      <c r="C33" s="14" t="s">
        <v>24</v>
      </c>
      <c r="D33" s="7">
        <v>34.950000000000003</v>
      </c>
      <c r="E33" s="15">
        <v>13</v>
      </c>
      <c r="F33" s="30"/>
      <c r="G33" s="9">
        <v>123</v>
      </c>
      <c r="H33" s="9">
        <v>331</v>
      </c>
      <c r="I33" s="9">
        <v>397</v>
      </c>
      <c r="J33" s="9">
        <v>372</v>
      </c>
      <c r="K33" s="9">
        <v>185</v>
      </c>
      <c r="L33" s="9"/>
      <c r="M33" s="9"/>
      <c r="N33" s="9"/>
      <c r="O33" s="9"/>
      <c r="P33" s="9"/>
      <c r="Q33" s="9">
        <f>SUM(G33:P33)</f>
        <v>1408</v>
      </c>
    </row>
    <row r="34" spans="1:17" x14ac:dyDescent="0.25">
      <c r="A34" s="1"/>
      <c r="B34" s="2"/>
      <c r="C34" s="4"/>
      <c r="D34" s="2"/>
      <c r="E34" s="2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10">
        <f>SUM(Q33:Q33)</f>
        <v>1408</v>
      </c>
    </row>
  </sheetData>
  <mergeCells count="27">
    <mergeCell ref="L32:P32"/>
    <mergeCell ref="F32:F33"/>
    <mergeCell ref="C21:C23"/>
    <mergeCell ref="D21:D23"/>
    <mergeCell ref="E21:E23"/>
    <mergeCell ref="D15:D17"/>
    <mergeCell ref="D27:D29"/>
    <mergeCell ref="E15:E17"/>
    <mergeCell ref="E27:E29"/>
    <mergeCell ref="C15:C17"/>
    <mergeCell ref="C27:C29"/>
    <mergeCell ref="A3:A5"/>
    <mergeCell ref="B3:B5"/>
    <mergeCell ref="A9:A11"/>
    <mergeCell ref="B9:B11"/>
    <mergeCell ref="E3:E5"/>
    <mergeCell ref="E9:E11"/>
    <mergeCell ref="C3:C5"/>
    <mergeCell ref="C9:C11"/>
    <mergeCell ref="D3:D5"/>
    <mergeCell ref="D9:D11"/>
    <mergeCell ref="A15:A17"/>
    <mergeCell ref="B15:B17"/>
    <mergeCell ref="A27:A29"/>
    <mergeCell ref="B27:B29"/>
    <mergeCell ref="A21:A23"/>
    <mergeCell ref="B21:B23"/>
  </mergeCells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2026-04-10T00:13:09Z</cp:lastPrinted>
  <dcterms:created xsi:type="dcterms:W3CDTF">2023-08-03T21:48:16Z</dcterms:created>
  <dcterms:modified xsi:type="dcterms:W3CDTF">2026-06-05T08:01:40Z</dcterms:modified>
</cp:coreProperties>
</file>